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ntariomotorocoach.sharepoint.com/Data/Events/OTE/2026 OTE/Trade Show/"/>
    </mc:Choice>
  </mc:AlternateContent>
  <xr:revisionPtr revIDLastSave="0" documentId="8_{6A8D5AB1-B038-4C9F-A83D-E2F237EDF02E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Order Form" sheetId="1" r:id="rId1"/>
    <sheet name="MENU" sheetId="2" r:id="rId2"/>
  </sheets>
  <definedNames>
    <definedName name="_xlnm.Print_Area" localSheetId="0">'Order Form'!$A$1:$L$51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K22" i="1"/>
  <c r="L22" i="1" s="1"/>
  <c r="K21" i="1"/>
  <c r="L21" i="1" s="1"/>
  <c r="L45" i="1" l="1"/>
  <c r="L46" i="1"/>
  <c r="L47" i="1" l="1"/>
  <c r="L48" i="1" l="1"/>
  <c r="L49" i="1" s="1"/>
  <c r="L50" i="1" l="1"/>
  <c r="L5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<sst xmlns="http://schemas.openxmlformats.org/spreadsheetml/2006/main" count="123" uniqueCount="98">
  <si>
    <t>Booth Number</t>
  </si>
  <si>
    <t>Company Name</t>
  </si>
  <si>
    <t>Contact Name</t>
  </si>
  <si>
    <t>Contact Phone:</t>
  </si>
  <si>
    <t>Contact Email</t>
  </si>
  <si>
    <t>Credit Card Type</t>
  </si>
  <si>
    <t>Card Number</t>
  </si>
  <si>
    <t>Expiry</t>
  </si>
  <si>
    <t>/</t>
  </si>
  <si>
    <t>CVV</t>
  </si>
  <si>
    <t>Name on Card</t>
  </si>
  <si>
    <t>Extended</t>
  </si>
  <si>
    <t>Price</t>
  </si>
  <si>
    <t>Qty</t>
  </si>
  <si>
    <t>Total</t>
  </si>
  <si>
    <t>Facility/Admin Fee</t>
  </si>
  <si>
    <t>H.S.T</t>
  </si>
  <si>
    <t>Subtotal</t>
  </si>
  <si>
    <t>Minimum order fee</t>
  </si>
  <si>
    <t>Selection (click in cell to select)</t>
  </si>
  <si>
    <t>Click Here to Select Item &gt;&gt;&gt;&gt;&gt;&gt;&gt;&gt;&gt;&gt;&gt;&gt;</t>
  </si>
  <si>
    <t>Time (hh:mm)</t>
  </si>
  <si>
    <t>Liquids, Can.Water Still</t>
  </si>
  <si>
    <t>Liquids, Can.Water Sparkling</t>
  </si>
  <si>
    <t>Liquids, Soft Drink</t>
  </si>
  <si>
    <t>Liquids, Selection of TEAVANA Teas, 10 Cup Urn</t>
  </si>
  <si>
    <t>Liquids, Selection of TEAVANA Teas, 25 Cup Urn</t>
  </si>
  <si>
    <t>Liquids, Chilled 2% White Milk</t>
  </si>
  <si>
    <t>Liquids, Chilled 2% Chocolate Milk</t>
  </si>
  <si>
    <t>Liquids, Individual Orange Juice</t>
  </si>
  <si>
    <t>Liquids, Bin of Ice</t>
  </si>
  <si>
    <t>Date (dd/mm/yy)</t>
  </si>
  <si>
    <t>Liquids, Freshly Brewed Starbucks Regualr &amp; Decaffeinated Coffee, 10 Cup Urn</t>
  </si>
  <si>
    <t>Liquids, Freshly Brewed Starbucks Regualr &amp; Decaffeinated Coffee, 25 Cup Urn</t>
  </si>
  <si>
    <t>Liquids, Individual Strawberry Banana Smoothie (Vegan/GF) (min one dozen)</t>
  </si>
  <si>
    <t>Liquids, Individual Mango Smoothie (Vegan/GF) (min one dozen)</t>
  </si>
  <si>
    <t>Host Bar, Soft Drink</t>
  </si>
  <si>
    <t>Host Bar, Can.Water™</t>
  </si>
  <si>
    <t>Host Bar, Sparkling Can.Water™</t>
  </si>
  <si>
    <t>Host Bar, Juice</t>
  </si>
  <si>
    <t>Host Bar, Domestic Beer</t>
  </si>
  <si>
    <t>Host Bar, Imported Beer</t>
  </si>
  <si>
    <t>Host Bar, Standard Liquor (1oz.)</t>
  </si>
  <si>
    <t>Host Bar, Wine by the Glass</t>
  </si>
  <si>
    <t>Host Bar, Premium Liqueurs (1oz.)</t>
  </si>
  <si>
    <t>Host Bar, Premium Liquor (1oz.)</t>
  </si>
  <si>
    <t>TCC Signature Cocktails, Cosmo</t>
  </si>
  <si>
    <t>TCC Signature Cocktails, Espresso Martini</t>
  </si>
  <si>
    <t>TCC Signature Cocktails, Floradora</t>
  </si>
  <si>
    <t>TCC Signature Cocktails, The Bennett</t>
  </si>
  <si>
    <t>TCC Signature Cocktails, Margarita</t>
  </si>
  <si>
    <t>TCC Signature Cocktails, Mimosa</t>
  </si>
  <si>
    <t>TCC Signature Cocktails, St. Remy Sangria</t>
  </si>
  <si>
    <t>TCC Signature Cocktails, Santorini Punch</t>
  </si>
  <si>
    <t>TCC Signature Cocktails, Southside</t>
  </si>
  <si>
    <t>Liquids, All-Natural Flavour Infused Water Station (2.5 gallon dispenser), Lemon-Lime</t>
  </si>
  <si>
    <t>Liquids, All-Natural Flavour Infused Water Station (2.5 gallon dispenser), Cumcumber Mint</t>
  </si>
  <si>
    <t>**All Credit Card Payments are subject to a 3% Merchant Fee**</t>
  </si>
  <si>
    <t>Signature</t>
  </si>
  <si>
    <t>___________________________________________________________________</t>
  </si>
  <si>
    <t>Merchant Fee</t>
  </si>
  <si>
    <t>Total w/ Merchant Fee</t>
  </si>
  <si>
    <t>I, _________________________ hereby authorize Toronto Congress Centre to charge the total w/ merchant fee as noted below.</t>
  </si>
  <si>
    <t>Brewed Ice Tea &amp; Lemonade Self Serve Bar (1 liter)</t>
  </si>
  <si>
    <t>Snackables, Sliced Melon &amp; Pineapple Platter w/ Strawberries (Vegan/GF) (increments of 50 servings)</t>
  </si>
  <si>
    <t>Snackables, Trail Mix (Vegan/GF) (per doz)</t>
  </si>
  <si>
    <t>Snackables, Salted Pretzels  (Vegatarian) (per doz)</t>
  </si>
  <si>
    <t>Snackables, House Made Kettle Chips (Vegan/GF) (per doz)</t>
  </si>
  <si>
    <t>Snackables, Biscotti (contains nuts) (Vegetarian) (per doz)</t>
  </si>
  <si>
    <t>Snackables, Muffin, Mini Two Bite, Loaded Blueberry Crumble Muffin (per doz)</t>
  </si>
  <si>
    <t>Snackables, Muffin, Mini Two Bite, Carrot &amp; Cinnamon Muffin (per doz)</t>
  </si>
  <si>
    <t>Snackables, Muffin, Mini Two Bite, Bran &amp; Raisin (per doz)</t>
  </si>
  <si>
    <t>Snackables, Muffin, Mini Two Bite, Cornmeal Muffin (per doz)</t>
  </si>
  <si>
    <t>Snackables, Danish, Mini Two Bite, Decadent Cinnamon Brioche (per doz)</t>
  </si>
  <si>
    <t>Snackables, Danish, Mini Two Bite, Raspberry Crown (per doz)</t>
  </si>
  <si>
    <t>Snackables, Danish, Mini Two Bite, Maple Pecan (per doz)</t>
  </si>
  <si>
    <t>Snackables, Danish, Mini Two Bite, Apple Coronet (per doz)</t>
  </si>
  <si>
    <t>Snackables, Warm Apple Turnovers (Vegetarian) (per doz)</t>
  </si>
  <si>
    <t>Snackables, Custard Fruit Danish (Vegetarian) (per doz)</t>
  </si>
  <si>
    <t>Snackables, Pain au Chocolat (Vegetarian) (per doz)</t>
  </si>
  <si>
    <t>Snackables, Butter Croissant w/ Fruit Preserves &amp; Butter (Vegetarian)</t>
  </si>
  <si>
    <t>Snackables, Mixed &amp; Salted Nuts (Vegan)</t>
  </si>
  <si>
    <t>Snackables, Individual Cruditres w/ Hummus (Vegan/GF)</t>
  </si>
  <si>
    <t>Snackables, Warm Brie Shaved Smoked Turkey &amp; Grain Mustard Croissant</t>
  </si>
  <si>
    <t>The Cheese Board (per person, minimum 25 guests)</t>
  </si>
  <si>
    <t>Charcuterie (per person, minimum 25 guests)</t>
  </si>
  <si>
    <t>Nigiri (per person, sold by the platter, each platter serves 12 ppl)</t>
  </si>
  <si>
    <t>Tramezzini (per person, sold by the platter, each platter serves 10 ppl)</t>
  </si>
  <si>
    <t>The Snack Bar (per person, minimum 25 guests)</t>
  </si>
  <si>
    <t>Hot Chocolate Station (per person, minimum 25 guests)</t>
  </si>
  <si>
    <t>Gelato Shop Station (Vegetarian) (per person, minimum 25 guests)</t>
  </si>
  <si>
    <t>Host Bar, Set Up Fee (per bar)</t>
  </si>
  <si>
    <t>Host Bar, Bartender Labour (per hour)</t>
  </si>
  <si>
    <t>Host Bar, Non-Alcoholic Beer</t>
  </si>
  <si>
    <t>Free Spirited, Blood Orange Spritz</t>
  </si>
  <si>
    <t>Free Spirited, Mango Mule</t>
  </si>
  <si>
    <t>Free Spirited, Mint Basil Limeade</t>
  </si>
  <si>
    <t>Free Spirited, White Tea Lemonade &amp; Passion 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</si>
</sst>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409]h:mm\ AM/PM"/>
    <numFmt numFmtId="165" formatCode="[$-10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8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theme="2" tint="-9.9948118533890809E-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4" fontId="0" fillId="0" borderId="0" xfId="0" applyNumberFormat="1"/>
    <xf numFmtId="44" fontId="0" fillId="0" borderId="2" xfId="0" applyNumberFormat="1" applyBorder="1"/>
    <xf numFmtId="44" fontId="0" fillId="0" borderId="3" xfId="1" applyFont="1" applyBorder="1"/>
    <xf numFmtId="0" fontId="4" fillId="0" borderId="0" xfId="0" applyFont="1"/>
    <xf numFmtId="0" fontId="0" fillId="0" borderId="1" xfId="0" applyBorder="1" applyProtection="1">
      <protection locked="0"/>
    </xf>
    <xf numFmtId="16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1" fontId="0" fillId="0" borderId="0" xfId="0" applyNumberFormat="1" applyAlignment="1" applyProtection="1">
      <alignment horizontal="center"/>
      <protection locked="0"/>
    </xf>
    <xf numFmtId="16" fontId="0" fillId="0" borderId="0" xfId="0" applyNumberFormat="1"/>
    <xf numFmtId="44" fontId="0" fillId="0" borderId="0" xfId="1" applyFont="1" applyBorder="1" applyAlignment="1">
      <alignment horizontal="right"/>
    </xf>
    <xf numFmtId="0" fontId="5" fillId="0" borderId="0" xfId="0" applyFont="1"/>
    <xf numFmtId="44" fontId="0" fillId="0" borderId="0" xfId="1" applyFont="1"/>
    <xf numFmtId="44" fontId="0" fillId="0" borderId="0" xfId="1" applyFont="1" applyFill="1"/>
    <xf numFmtId="0" fontId="6" fillId="0" borderId="0" xfId="0" applyFont="1"/>
    <xf numFmtId="44" fontId="6" fillId="0" borderId="0" xfId="1" applyFont="1" applyFill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16" fontId="0" fillId="0" borderId="3" xfId="0" applyNumberFormat="1" applyBorder="1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7</xdr:row>
          <xdr:rowOff>179614</xdr:rowOff>
        </xdr:from>
        <xdr:to>
          <xdr:col>3</xdr:col>
          <xdr:colOff>332014</xdr:colOff>
          <xdr:row>9</xdr:row>
          <xdr:rowOff>21771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255814</xdr:colOff>
          <xdr:row>7</xdr:row>
          <xdr:rowOff>179614</xdr:rowOff>
        </xdr:from>
        <xdr:to>
          <xdr:col>4</xdr:col>
          <xdr:colOff>402771</xdr:colOff>
          <xdr:row>9</xdr:row>
          <xdr:rowOff>21771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Mastercard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179614</xdr:rowOff>
        </xdr:from>
        <xdr:to>
          <xdr:col>7</xdr:col>
          <xdr:colOff>266700</xdr:colOff>
          <xdr:row>9</xdr:row>
          <xdr:rowOff>21771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American Express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222250</xdr:colOff>
      <xdr:row>1</xdr:row>
      <xdr:rowOff>301625</xdr:rowOff>
    </xdr:from>
    <xdr:to>
      <xdr:col>11</xdr:col>
      <xdr:colOff>603250</xdr:colOff>
      <xdr:row>1</xdr:row>
      <xdr:rowOff>603250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32000" y="492125"/>
          <a:ext cx="4318000" cy="30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800" b="1"/>
            <a:t>Exhibitor Booth Menu Order Form</a:t>
          </a:r>
        </a:p>
        <a:p>
          <a:endParaRPr lang="en-CA" sz="1800" b="1"/>
        </a:p>
        <a:p>
          <a:endParaRPr lang="en-CA" sz="1100" b="1"/>
        </a:p>
      </xdr:txBody>
    </xdr:sp>
    <xdr:clientData/>
  </xdr:twoCellAnchor>
  <xdr:twoCellAnchor>
    <xdr:from>
      <xdr:col>0</xdr:col>
      <xdr:colOff>139700</xdr:colOff>
      <xdr:row>45</xdr:row>
      <xdr:rowOff>152400</xdr:rowOff>
    </xdr:from>
    <xdr:to>
      <xdr:col>7</xdr:col>
      <xdr:colOff>101600</xdr:colOff>
      <xdr:row>49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9700" y="9321800"/>
          <a:ext cx="4229100" cy="673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/>
            <a:t>Please email completed form to </a:t>
          </a:r>
          <a:r>
            <a:rPr lang="en-CA" sz="1100" b="1"/>
            <a:t>BoothOrders@Torontocongresscentre.com</a:t>
          </a:r>
        </a:p>
        <a:p>
          <a:pPr algn="ctr"/>
          <a:r>
            <a:rPr lang="en-CA" sz="1100" b="0"/>
            <a:t>Thank You!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1"/>
  <sheetViews>
    <sheetView showGridLines="0" showRowColHeaders="0" tabSelected="1" zoomScaleNormal="100" workbookViewId="0">
      <pane ySplit="20" topLeftCell="A21" activePane="bottomLeft" state="frozen"/>
      <selection pane="bottomLeft" activeCell="U16" sqref="U16"/>
    </sheetView>
  </sheetViews>
  <sheetFormatPr defaultRowHeight="14.6" x14ac:dyDescent="0.4"/>
  <cols>
    <col min="7" max="7" width="7" customWidth="1"/>
    <col min="8" max="8" width="8.69140625" customWidth="1"/>
    <col min="9" max="9" width="3.3046875" customWidth="1"/>
    <col min="10" max="10" width="5.15234375" customWidth="1"/>
    <col min="12" max="12" width="11.69140625" customWidth="1"/>
  </cols>
  <sheetData>
    <row r="2" spans="1:12" ht="76.5" customHeight="1" x14ac:dyDescent="0.4">
      <c r="A2" s="33" t="e" vm="1">
        <v>#VALUE!</v>
      </c>
      <c r="B2" s="33"/>
      <c r="C2" s="33"/>
      <c r="D2" s="3"/>
      <c r="E2" s="3"/>
      <c r="F2" s="3"/>
      <c r="G2" s="3"/>
      <c r="H2" s="3"/>
      <c r="I2" s="3"/>
      <c r="J2" s="3"/>
      <c r="K2" s="3"/>
      <c r="L2" s="3"/>
    </row>
    <row r="3" spans="1:12" ht="24.75" customHeight="1" x14ac:dyDescent="0.4">
      <c r="A3" s="24" t="s">
        <v>0</v>
      </c>
      <c r="B3" s="24"/>
      <c r="C3" s="26"/>
      <c r="D3" s="26"/>
      <c r="F3" s="24" t="s">
        <v>1</v>
      </c>
      <c r="G3" s="24"/>
      <c r="H3" s="27"/>
      <c r="I3" s="27"/>
      <c r="J3" s="27"/>
      <c r="K3" s="27"/>
      <c r="L3" s="27"/>
    </row>
    <row r="4" spans="1:12" s="9" customFormat="1" ht="6.75" customHeight="1" x14ac:dyDescent="0.3"/>
    <row r="5" spans="1:12" x14ac:dyDescent="0.4">
      <c r="A5" s="24" t="s">
        <v>2</v>
      </c>
      <c r="B5" s="24"/>
      <c r="C5" s="27"/>
      <c r="D5" s="27"/>
      <c r="E5" s="27"/>
      <c r="F5" s="27"/>
      <c r="G5" s="24" t="s">
        <v>3</v>
      </c>
      <c r="H5" s="24"/>
      <c r="I5" s="24"/>
      <c r="J5" s="27"/>
      <c r="K5" s="27"/>
      <c r="L5" s="27"/>
    </row>
    <row r="6" spans="1:12" s="9" customFormat="1" ht="6.75" customHeight="1" x14ac:dyDescent="0.3"/>
    <row r="7" spans="1:12" x14ac:dyDescent="0.4">
      <c r="A7" s="24" t="s">
        <v>4</v>
      </c>
      <c r="B7" s="24"/>
      <c r="C7" s="26"/>
      <c r="D7" s="26"/>
      <c r="E7" s="26"/>
      <c r="F7" s="26"/>
      <c r="G7" s="26"/>
      <c r="H7" s="26"/>
      <c r="I7" s="26"/>
    </row>
    <row r="8" spans="1:12" s="9" customFormat="1" ht="6.75" customHeight="1" x14ac:dyDescent="0.3"/>
    <row r="9" spans="1:12" x14ac:dyDescent="0.4">
      <c r="A9" s="24" t="s">
        <v>5</v>
      </c>
      <c r="B9" s="24"/>
    </row>
    <row r="10" spans="1:12" s="9" customFormat="1" ht="6.75" customHeight="1" x14ac:dyDescent="0.3"/>
    <row r="11" spans="1:12" x14ac:dyDescent="0.4">
      <c r="A11" s="24" t="s">
        <v>6</v>
      </c>
      <c r="B11" s="24"/>
      <c r="C11" s="27"/>
      <c r="D11" s="27"/>
      <c r="E11" s="27"/>
      <c r="G11" s="2" t="s">
        <v>7</v>
      </c>
      <c r="H11" s="10"/>
      <c r="I11" s="1" t="s">
        <v>8</v>
      </c>
      <c r="J11" s="10"/>
      <c r="K11" s="2" t="s">
        <v>9</v>
      </c>
      <c r="L11" s="10"/>
    </row>
    <row r="12" spans="1:12" s="9" customFormat="1" ht="6.75" customHeight="1" x14ac:dyDescent="0.3"/>
    <row r="13" spans="1:12" x14ac:dyDescent="0.4">
      <c r="A13" s="24" t="s">
        <v>10</v>
      </c>
      <c r="B13" s="24"/>
      <c r="C13" s="27"/>
      <c r="D13" s="27"/>
      <c r="E13" s="27"/>
      <c r="F13" s="27"/>
    </row>
    <row r="15" spans="1:12" x14ac:dyDescent="0.4">
      <c r="A15" s="23" t="s">
        <v>57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x14ac:dyDescent="0.4">
      <c r="A16" s="23" t="s">
        <v>62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4">
      <c r="A18" s="24" t="s">
        <v>58</v>
      </c>
      <c r="B18" s="24"/>
      <c r="C18" s="25" t="s">
        <v>59</v>
      </c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4">
      <c r="A19" s="2"/>
      <c r="B19" s="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4">
      <c r="A20" s="4" t="s">
        <v>19</v>
      </c>
      <c r="B20" s="4"/>
      <c r="C20" s="4"/>
      <c r="D20" s="4"/>
      <c r="E20" s="32" t="s">
        <v>31</v>
      </c>
      <c r="F20" s="32"/>
      <c r="G20" s="32" t="s">
        <v>21</v>
      </c>
      <c r="H20" s="32"/>
      <c r="I20" s="32" t="s">
        <v>13</v>
      </c>
      <c r="J20" s="32"/>
      <c r="K20" s="5" t="s">
        <v>12</v>
      </c>
      <c r="L20" s="5" t="s">
        <v>11</v>
      </c>
    </row>
    <row r="21" spans="1:12" x14ac:dyDescent="0.4">
      <c r="A21" s="28" t="s">
        <v>20</v>
      </c>
      <c r="B21" s="28"/>
      <c r="C21" s="28"/>
      <c r="D21" s="28"/>
      <c r="E21" s="29"/>
      <c r="F21" s="29"/>
      <c r="G21" s="30"/>
      <c r="H21" s="30"/>
      <c r="I21" s="31"/>
      <c r="J21" s="31"/>
      <c r="K21" s="8" t="str">
        <f>IF(OR(A21="Click Here to Select Item &gt;&gt;&gt;&gt;&gt;&gt;&gt;&gt;&gt;&gt;&gt;&gt;",A21=""),"",+VLOOKUP(A21,MENU!A:B,2,0))</f>
        <v/>
      </c>
      <c r="L21" s="8" t="str">
        <f>+IF(OR(A21="",A21="Click Here to Select Item &gt;&gt;&gt;&gt;&gt;&gt;&gt;&gt;&gt;&gt;&gt;&gt;"),"",+IF(I21="",0,(I21*K21)))</f>
        <v/>
      </c>
    </row>
    <row r="22" spans="1:12" x14ac:dyDescent="0.4">
      <c r="A22" s="28" t="s">
        <v>20</v>
      </c>
      <c r="B22" s="28"/>
      <c r="C22" s="28"/>
      <c r="D22" s="28"/>
      <c r="E22" s="29"/>
      <c r="F22" s="29"/>
      <c r="G22" s="30"/>
      <c r="H22" s="30"/>
      <c r="I22" s="31"/>
      <c r="J22" s="31"/>
      <c r="K22" s="8" t="str">
        <f>IF(OR(A22="Click Here to Select Item &gt;&gt;&gt;&gt;&gt;&gt;&gt;&gt;&gt;&gt;&gt;&gt;",A22=""),"",+VLOOKUP(A22,MENU!A:B,2,0))</f>
        <v/>
      </c>
      <c r="L22" s="8" t="str">
        <f>+IF(OR(A22="",A22="Click Here to Select Item &gt;&gt;&gt;&gt;&gt;&gt;&gt;&gt;&gt;&gt;&gt;&gt;"),"",+IF(I22="",0,(I22*K22)))</f>
        <v/>
      </c>
    </row>
    <row r="23" spans="1:12" x14ac:dyDescent="0.4">
      <c r="A23" s="28" t="s">
        <v>20</v>
      </c>
      <c r="B23" s="28"/>
      <c r="C23" s="28"/>
      <c r="D23" s="28"/>
      <c r="E23" s="29"/>
      <c r="F23" s="29"/>
      <c r="G23" s="30"/>
      <c r="H23" s="30"/>
      <c r="I23" s="31"/>
      <c r="J23" s="31"/>
      <c r="K23" s="8" t="str">
        <f>IF(OR(A23="Click Here to Select Item &gt;&gt;&gt;&gt;&gt;&gt;&gt;&gt;&gt;&gt;&gt;&gt;",A23=""),"",+VLOOKUP(A23,MENU!A:B,2,0))</f>
        <v/>
      </c>
      <c r="L23" s="8" t="str">
        <f>+IF(OR(A23="",A23="Click Here to Select Item &gt;&gt;&gt;&gt;&gt;&gt;&gt;&gt;&gt;&gt;&gt;&gt;"),"",+IF(I23="",0,(I23*K23)))</f>
        <v/>
      </c>
    </row>
    <row r="24" spans="1:12" x14ac:dyDescent="0.4">
      <c r="A24" s="28" t="s">
        <v>20</v>
      </c>
      <c r="B24" s="28"/>
      <c r="C24" s="28"/>
      <c r="D24" s="28"/>
      <c r="E24" s="29"/>
      <c r="F24" s="29"/>
      <c r="G24" s="30"/>
      <c r="H24" s="30"/>
      <c r="I24" s="31"/>
      <c r="J24" s="31"/>
      <c r="K24" s="8" t="str">
        <f>IF(OR(A24="Click Here to Select Item &gt;&gt;&gt;&gt;&gt;&gt;&gt;&gt;&gt;&gt;&gt;&gt;",A24=""),"",+VLOOKUP(A24,MENU!A:B,2,0))</f>
        <v/>
      </c>
      <c r="L24" s="8" t="str">
        <f t="shared" ref="L24:L44" si="0">+IF(OR(A24="",A24="Click Here to Select Item &gt;&gt;&gt;&gt;&gt;&gt;&gt;&gt;&gt;&gt;&gt;&gt;"),"",+IF(I24="",0,(I24*K24)))</f>
        <v/>
      </c>
    </row>
    <row r="25" spans="1:12" x14ac:dyDescent="0.4">
      <c r="A25" s="28" t="s">
        <v>20</v>
      </c>
      <c r="B25" s="28"/>
      <c r="C25" s="28"/>
      <c r="D25" s="28"/>
      <c r="E25" s="29"/>
      <c r="F25" s="29"/>
      <c r="G25" s="30"/>
      <c r="H25" s="30"/>
      <c r="I25" s="31"/>
      <c r="J25" s="31"/>
      <c r="K25" s="8" t="str">
        <f>IF(OR(A25="Click Here to Select Item &gt;&gt;&gt;&gt;&gt;&gt;&gt;&gt;&gt;&gt;&gt;&gt;",A25=""),"",+VLOOKUP(A25,MENU!A:B,2,0))</f>
        <v/>
      </c>
      <c r="L25" s="8" t="str">
        <f t="shared" si="0"/>
        <v/>
      </c>
    </row>
    <row r="26" spans="1:12" x14ac:dyDescent="0.4">
      <c r="A26" s="28" t="s">
        <v>20</v>
      </c>
      <c r="B26" s="28"/>
      <c r="C26" s="28"/>
      <c r="D26" s="28"/>
      <c r="E26" s="29"/>
      <c r="F26" s="29"/>
      <c r="G26" s="30"/>
      <c r="H26" s="30"/>
      <c r="I26" s="31"/>
      <c r="J26" s="31"/>
      <c r="K26" s="8" t="str">
        <f>IF(OR(A26="Click Here to Select Item &gt;&gt;&gt;&gt;&gt;&gt;&gt;&gt;&gt;&gt;&gt;&gt;",A26=""),"",+VLOOKUP(A26,MENU!A:B,2,0))</f>
        <v/>
      </c>
      <c r="L26" s="8" t="str">
        <f t="shared" si="0"/>
        <v/>
      </c>
    </row>
    <row r="27" spans="1:12" x14ac:dyDescent="0.4">
      <c r="A27" s="28" t="s">
        <v>20</v>
      </c>
      <c r="B27" s="28"/>
      <c r="C27" s="28"/>
      <c r="D27" s="28"/>
      <c r="E27" s="29"/>
      <c r="F27" s="29"/>
      <c r="G27" s="30"/>
      <c r="H27" s="30"/>
      <c r="I27" s="31"/>
      <c r="J27" s="31"/>
      <c r="K27" s="8" t="str">
        <f>IF(OR(A27="Click Here to Select Item &gt;&gt;&gt;&gt;&gt;&gt;&gt;&gt;&gt;&gt;&gt;&gt;",A27=""),"",+VLOOKUP(A27,MENU!A:B,2,0))</f>
        <v/>
      </c>
      <c r="L27" s="8" t="str">
        <f t="shared" si="0"/>
        <v/>
      </c>
    </row>
    <row r="28" spans="1:12" x14ac:dyDescent="0.4">
      <c r="A28" s="28" t="s">
        <v>20</v>
      </c>
      <c r="B28" s="28"/>
      <c r="C28" s="28"/>
      <c r="D28" s="28"/>
      <c r="E28" s="29"/>
      <c r="F28" s="29"/>
      <c r="G28" s="30"/>
      <c r="H28" s="30"/>
      <c r="I28" s="31"/>
      <c r="J28" s="31"/>
      <c r="K28" s="8" t="str">
        <f>IF(OR(A28="Click Here to Select Item &gt;&gt;&gt;&gt;&gt;&gt;&gt;&gt;&gt;&gt;&gt;&gt;",A28=""),"",+VLOOKUP(A28,MENU!A:B,2,0))</f>
        <v/>
      </c>
      <c r="L28" s="8" t="str">
        <f t="shared" si="0"/>
        <v/>
      </c>
    </row>
    <row r="29" spans="1:12" x14ac:dyDescent="0.4">
      <c r="A29" s="28" t="s">
        <v>20</v>
      </c>
      <c r="B29" s="28"/>
      <c r="C29" s="28"/>
      <c r="D29" s="28"/>
      <c r="E29" s="29"/>
      <c r="F29" s="29"/>
      <c r="G29" s="30"/>
      <c r="H29" s="30"/>
      <c r="I29" s="31"/>
      <c r="J29" s="31"/>
      <c r="K29" s="8" t="str">
        <f>IF(OR(A29="Click Here to Select Item &gt;&gt;&gt;&gt;&gt;&gt;&gt;&gt;&gt;&gt;&gt;&gt;",A29=""),"",+VLOOKUP(A29,MENU!A:B,2,0))</f>
        <v/>
      </c>
      <c r="L29" s="8" t="str">
        <f t="shared" si="0"/>
        <v/>
      </c>
    </row>
    <row r="30" spans="1:12" x14ac:dyDescent="0.4">
      <c r="A30" s="28" t="s">
        <v>20</v>
      </c>
      <c r="B30" s="28"/>
      <c r="C30" s="28"/>
      <c r="D30" s="28"/>
      <c r="E30" s="29"/>
      <c r="F30" s="29"/>
      <c r="G30" s="30"/>
      <c r="H30" s="30"/>
      <c r="I30" s="31"/>
      <c r="J30" s="31"/>
      <c r="K30" s="8" t="str">
        <f>IF(OR(A30="Click Here to Select Item &gt;&gt;&gt;&gt;&gt;&gt;&gt;&gt;&gt;&gt;&gt;&gt;",A30=""),"",+VLOOKUP(A30,MENU!A:B,2,0))</f>
        <v/>
      </c>
      <c r="L30" s="8" t="str">
        <f t="shared" si="0"/>
        <v/>
      </c>
    </row>
    <row r="31" spans="1:12" x14ac:dyDescent="0.4">
      <c r="A31" s="28" t="s">
        <v>20</v>
      </c>
      <c r="B31" s="28"/>
      <c r="C31" s="28"/>
      <c r="D31" s="28"/>
      <c r="E31" s="29"/>
      <c r="F31" s="29"/>
      <c r="G31" s="30"/>
      <c r="H31" s="30"/>
      <c r="I31" s="31"/>
      <c r="J31" s="31"/>
      <c r="K31" s="8" t="str">
        <f>IF(OR(A31="Click Here to Select Item &gt;&gt;&gt;&gt;&gt;&gt;&gt;&gt;&gt;&gt;&gt;&gt;",A31=""),"",+VLOOKUP(A31,MENU!A:B,2,0))</f>
        <v/>
      </c>
      <c r="L31" s="8" t="str">
        <f t="shared" si="0"/>
        <v/>
      </c>
    </row>
    <row r="32" spans="1:12" x14ac:dyDescent="0.4">
      <c r="A32" s="28" t="s">
        <v>20</v>
      </c>
      <c r="B32" s="28"/>
      <c r="C32" s="28"/>
      <c r="D32" s="28"/>
      <c r="E32" s="29"/>
      <c r="F32" s="29"/>
      <c r="G32" s="30"/>
      <c r="H32" s="30"/>
      <c r="I32" s="31"/>
      <c r="J32" s="31"/>
      <c r="K32" s="8" t="str">
        <f>IF(OR(A32="Click Here to Select Item &gt;&gt;&gt;&gt;&gt;&gt;&gt;&gt;&gt;&gt;&gt;&gt;",A32=""),"",+VLOOKUP(A32,MENU!A:B,2,0))</f>
        <v/>
      </c>
      <c r="L32" s="8" t="str">
        <f t="shared" si="0"/>
        <v/>
      </c>
    </row>
    <row r="33" spans="1:12" x14ac:dyDescent="0.4">
      <c r="A33" s="28" t="s">
        <v>20</v>
      </c>
      <c r="B33" s="28"/>
      <c r="C33" s="28"/>
      <c r="D33" s="28"/>
      <c r="E33" s="29"/>
      <c r="F33" s="29"/>
      <c r="G33" s="30"/>
      <c r="H33" s="30"/>
      <c r="I33" s="31"/>
      <c r="J33" s="31"/>
      <c r="K33" s="8" t="str">
        <f>IF(OR(A33="Click Here to Select Item &gt;&gt;&gt;&gt;&gt;&gt;&gt;&gt;&gt;&gt;&gt;&gt;",A33=""),"",+VLOOKUP(A33,MENU!A:B,2,0))</f>
        <v/>
      </c>
      <c r="L33" s="8" t="str">
        <f t="shared" si="0"/>
        <v/>
      </c>
    </row>
    <row r="34" spans="1:12" x14ac:dyDescent="0.4">
      <c r="A34" s="28" t="s">
        <v>20</v>
      </c>
      <c r="B34" s="28"/>
      <c r="C34" s="28"/>
      <c r="D34" s="28"/>
      <c r="E34" s="29"/>
      <c r="F34" s="29"/>
      <c r="G34" s="30"/>
      <c r="H34" s="30"/>
      <c r="I34" s="31"/>
      <c r="J34" s="31"/>
      <c r="K34" s="8" t="str">
        <f>IF(OR(A34="Click Here to Select Item &gt;&gt;&gt;&gt;&gt;&gt;&gt;&gt;&gt;&gt;&gt;&gt;",A34=""),"",+VLOOKUP(A34,MENU!A:B,2,0))</f>
        <v/>
      </c>
      <c r="L34" s="8" t="str">
        <f t="shared" si="0"/>
        <v/>
      </c>
    </row>
    <row r="35" spans="1:12" x14ac:dyDescent="0.4">
      <c r="A35" s="28" t="s">
        <v>20</v>
      </c>
      <c r="B35" s="28"/>
      <c r="C35" s="28"/>
      <c r="D35" s="28"/>
      <c r="E35" s="29"/>
      <c r="F35" s="29"/>
      <c r="G35" s="30"/>
      <c r="H35" s="30"/>
      <c r="I35" s="31"/>
      <c r="J35" s="31"/>
      <c r="K35" s="8" t="str">
        <f>IF(OR(A35="Click Here to Select Item &gt;&gt;&gt;&gt;&gt;&gt;&gt;&gt;&gt;&gt;&gt;&gt;",A35=""),"",+VLOOKUP(A35,MENU!A:B,2,0))</f>
        <v/>
      </c>
      <c r="L35" s="8" t="str">
        <f t="shared" si="0"/>
        <v/>
      </c>
    </row>
    <row r="36" spans="1:12" x14ac:dyDescent="0.4">
      <c r="A36" s="28" t="s">
        <v>20</v>
      </c>
      <c r="B36" s="28"/>
      <c r="C36" s="28"/>
      <c r="D36" s="28"/>
      <c r="E36" s="29"/>
      <c r="F36" s="29"/>
      <c r="G36" s="30"/>
      <c r="H36" s="30"/>
      <c r="I36" s="31"/>
      <c r="J36" s="31"/>
      <c r="K36" s="8" t="str">
        <f>IF(OR(A36="Click Here to Select Item &gt;&gt;&gt;&gt;&gt;&gt;&gt;&gt;&gt;&gt;&gt;&gt;",A36=""),"",+VLOOKUP(A36,MENU!A:B,2,0))</f>
        <v/>
      </c>
      <c r="L36" s="8" t="str">
        <f t="shared" si="0"/>
        <v/>
      </c>
    </row>
    <row r="37" spans="1:12" x14ac:dyDescent="0.4">
      <c r="A37" s="28" t="s">
        <v>20</v>
      </c>
      <c r="B37" s="28"/>
      <c r="C37" s="28"/>
      <c r="D37" s="28"/>
      <c r="E37" s="29"/>
      <c r="F37" s="29"/>
      <c r="G37" s="30"/>
      <c r="H37" s="30"/>
      <c r="I37" s="31"/>
      <c r="J37" s="31"/>
      <c r="K37" s="8" t="str">
        <f>IF(OR(A37="Click Here to Select Item &gt;&gt;&gt;&gt;&gt;&gt;&gt;&gt;&gt;&gt;&gt;&gt;",A37=""),"",+VLOOKUP(A37,MENU!A:B,2,0))</f>
        <v/>
      </c>
      <c r="L37" s="8" t="str">
        <f t="shared" si="0"/>
        <v/>
      </c>
    </row>
    <row r="38" spans="1:12" x14ac:dyDescent="0.4">
      <c r="A38" s="28" t="s">
        <v>20</v>
      </c>
      <c r="B38" s="28"/>
      <c r="C38" s="28"/>
      <c r="D38" s="28"/>
      <c r="E38" s="29"/>
      <c r="F38" s="29"/>
      <c r="G38" s="30"/>
      <c r="H38" s="30"/>
      <c r="I38" s="31"/>
      <c r="J38" s="31"/>
      <c r="K38" s="8" t="str">
        <f>IF(OR(A38="Click Here to Select Item &gt;&gt;&gt;&gt;&gt;&gt;&gt;&gt;&gt;&gt;&gt;&gt;",A38=""),"",+VLOOKUP(A38,MENU!A:B,2,0))</f>
        <v/>
      </c>
      <c r="L38" s="8" t="str">
        <f t="shared" si="0"/>
        <v/>
      </c>
    </row>
    <row r="39" spans="1:12" x14ac:dyDescent="0.4">
      <c r="A39" s="28" t="s">
        <v>20</v>
      </c>
      <c r="B39" s="28"/>
      <c r="C39" s="28"/>
      <c r="D39" s="28"/>
      <c r="E39" s="29"/>
      <c r="F39" s="29"/>
      <c r="G39" s="30"/>
      <c r="H39" s="30"/>
      <c r="I39" s="31"/>
      <c r="J39" s="31"/>
      <c r="K39" s="8" t="str">
        <f>IF(OR(A39="Click Here to Select Item &gt;&gt;&gt;&gt;&gt;&gt;&gt;&gt;&gt;&gt;&gt;&gt;",A39=""),"",+VLOOKUP(A39,MENU!A:B,2,0))</f>
        <v/>
      </c>
      <c r="L39" s="8" t="str">
        <f t="shared" si="0"/>
        <v/>
      </c>
    </row>
    <row r="40" spans="1:12" x14ac:dyDescent="0.4">
      <c r="A40" s="28" t="s">
        <v>20</v>
      </c>
      <c r="B40" s="28"/>
      <c r="C40" s="28"/>
      <c r="D40" s="28"/>
      <c r="E40" s="29"/>
      <c r="F40" s="29"/>
      <c r="G40" s="30"/>
      <c r="H40" s="30"/>
      <c r="I40" s="31"/>
      <c r="J40" s="31"/>
      <c r="K40" s="8" t="str">
        <f>IF(OR(A40="Click Here to Select Item &gt;&gt;&gt;&gt;&gt;&gt;&gt;&gt;&gt;&gt;&gt;&gt;",A40=""),"",+VLOOKUP(A40,MENU!A:B,2,0))</f>
        <v/>
      </c>
      <c r="L40" s="8" t="str">
        <f t="shared" si="0"/>
        <v/>
      </c>
    </row>
    <row r="41" spans="1:12" x14ac:dyDescent="0.4">
      <c r="A41" s="28" t="s">
        <v>20</v>
      </c>
      <c r="B41" s="28"/>
      <c r="C41" s="28"/>
      <c r="D41" s="28"/>
      <c r="E41" s="29"/>
      <c r="F41" s="29"/>
      <c r="G41" s="30"/>
      <c r="H41" s="30"/>
      <c r="I41" s="31"/>
      <c r="J41" s="31"/>
      <c r="K41" s="8" t="str">
        <f>IF(OR(A41="Click Here to Select Item &gt;&gt;&gt;&gt;&gt;&gt;&gt;&gt;&gt;&gt;&gt;&gt;",A41=""),"",+VLOOKUP(A41,MENU!A:B,2,0))</f>
        <v/>
      </c>
      <c r="L41" s="8" t="str">
        <f t="shared" si="0"/>
        <v/>
      </c>
    </row>
    <row r="42" spans="1:12" x14ac:dyDescent="0.4">
      <c r="A42" s="28" t="s">
        <v>20</v>
      </c>
      <c r="B42" s="28"/>
      <c r="C42" s="28"/>
      <c r="D42" s="28"/>
      <c r="E42" s="29"/>
      <c r="F42" s="29"/>
      <c r="G42" s="30"/>
      <c r="H42" s="30"/>
      <c r="I42" s="31"/>
      <c r="J42" s="31"/>
      <c r="K42" s="8" t="str">
        <f>IF(OR(A42="Click Here to Select Item &gt;&gt;&gt;&gt;&gt;&gt;&gt;&gt;&gt;&gt;&gt;&gt;",A42=""),"",+VLOOKUP(A42,MENU!A:B,2,0))</f>
        <v/>
      </c>
      <c r="L42" s="8" t="str">
        <f t="shared" si="0"/>
        <v/>
      </c>
    </row>
    <row r="43" spans="1:12" x14ac:dyDescent="0.4">
      <c r="A43" s="28" t="s">
        <v>20</v>
      </c>
      <c r="B43" s="28"/>
      <c r="C43" s="28"/>
      <c r="D43" s="28"/>
      <c r="E43" s="29"/>
      <c r="F43" s="29"/>
      <c r="G43" s="30"/>
      <c r="H43" s="30"/>
      <c r="I43" s="31"/>
      <c r="J43" s="31"/>
      <c r="K43" s="8" t="str">
        <f>IF(OR(A43="Click Here to Select Item &gt;&gt;&gt;&gt;&gt;&gt;&gt;&gt;&gt;&gt;&gt;&gt;",A43=""),"",+VLOOKUP(A43,MENU!A:B,2,0))</f>
        <v/>
      </c>
      <c r="L43" s="8" t="str">
        <f t="shared" si="0"/>
        <v/>
      </c>
    </row>
    <row r="44" spans="1:12" x14ac:dyDescent="0.4">
      <c r="A44" s="28" t="s">
        <v>20</v>
      </c>
      <c r="B44" s="28"/>
      <c r="C44" s="28"/>
      <c r="D44" s="28"/>
      <c r="E44" s="29"/>
      <c r="F44" s="29"/>
      <c r="G44" s="30"/>
      <c r="H44" s="30"/>
      <c r="I44" s="31"/>
      <c r="J44" s="31"/>
      <c r="K44" s="8" t="str">
        <f>IF(OR(A44="Click Here to Select Item &gt;&gt;&gt;&gt;&gt;&gt;&gt;&gt;&gt;&gt;&gt;&gt;",A44=""),"",+VLOOKUP(A44,MENU!A:B,2,0))</f>
        <v/>
      </c>
      <c r="L44" s="8" t="str">
        <f t="shared" si="0"/>
        <v/>
      </c>
    </row>
    <row r="45" spans="1:12" x14ac:dyDescent="0.4">
      <c r="A45" s="11"/>
      <c r="B45" s="11"/>
      <c r="C45" s="12"/>
      <c r="D45" s="13"/>
      <c r="E45" s="13"/>
      <c r="F45" s="13"/>
      <c r="G45" s="13"/>
      <c r="H45" s="13"/>
      <c r="I45" s="12"/>
      <c r="J45" s="14"/>
      <c r="K45" s="16" t="s">
        <v>18</v>
      </c>
      <c r="L45" s="6">
        <f>IF(SUM(L20:L44)&gt;=75,0,75-SUM(L20:L44))</f>
        <v>75</v>
      </c>
    </row>
    <row r="46" spans="1:12" x14ac:dyDescent="0.4">
      <c r="K46" s="2" t="s">
        <v>17</v>
      </c>
      <c r="L46" s="6">
        <f>+SUM(L21:L44)</f>
        <v>0</v>
      </c>
    </row>
    <row r="47" spans="1:12" x14ac:dyDescent="0.4">
      <c r="K47" s="2" t="s">
        <v>15</v>
      </c>
      <c r="L47" s="6">
        <f>+L46*0.22</f>
        <v>0</v>
      </c>
    </row>
    <row r="48" spans="1:12" ht="15" thickBot="1" x14ac:dyDescent="0.45">
      <c r="K48" s="2" t="s">
        <v>16</v>
      </c>
      <c r="L48" s="6">
        <f>0.13*(L46+L47)</f>
        <v>0</v>
      </c>
    </row>
    <row r="49" spans="11:12" ht="15" thickTop="1" x14ac:dyDescent="0.4">
      <c r="K49" s="2" t="s">
        <v>14</v>
      </c>
      <c r="L49" s="7">
        <f>+SUM(L46:L48)</f>
        <v>0</v>
      </c>
    </row>
    <row r="50" spans="11:12" ht="15" thickBot="1" x14ac:dyDescent="0.45">
      <c r="K50" s="2" t="s">
        <v>60</v>
      </c>
      <c r="L50" s="6">
        <f>L49*0.03</f>
        <v>0</v>
      </c>
    </row>
    <row r="51" spans="11:12" ht="15" thickTop="1" x14ac:dyDescent="0.4">
      <c r="K51" s="2" t="s">
        <v>61</v>
      </c>
      <c r="L51" s="7">
        <f>L49+L50</f>
        <v>0</v>
      </c>
    </row>
  </sheetData>
  <sheetProtection selectLockedCells="1"/>
  <mergeCells count="119">
    <mergeCell ref="E43:F43"/>
    <mergeCell ref="G43:H43"/>
    <mergeCell ref="I41:J41"/>
    <mergeCell ref="A42:D42"/>
    <mergeCell ref="E42:F42"/>
    <mergeCell ref="G42:H42"/>
    <mergeCell ref="I42:J42"/>
    <mergeCell ref="A2:C2"/>
    <mergeCell ref="A44:D44"/>
    <mergeCell ref="E44:F44"/>
    <mergeCell ref="G44:H44"/>
    <mergeCell ref="I44:J44"/>
    <mergeCell ref="I43:J43"/>
    <mergeCell ref="A43:D43"/>
    <mergeCell ref="I39:J39"/>
    <mergeCell ref="A40:D40"/>
    <mergeCell ref="E40:F40"/>
    <mergeCell ref="G40:H40"/>
    <mergeCell ref="I40:J40"/>
    <mergeCell ref="A39:D39"/>
    <mergeCell ref="E39:F39"/>
    <mergeCell ref="G39:H39"/>
    <mergeCell ref="A41:D41"/>
    <mergeCell ref="E41:F41"/>
    <mergeCell ref="G41:H41"/>
    <mergeCell ref="I37:J37"/>
    <mergeCell ref="A38:D38"/>
    <mergeCell ref="E38:F38"/>
    <mergeCell ref="G38:H38"/>
    <mergeCell ref="I38:J38"/>
    <mergeCell ref="I35:J35"/>
    <mergeCell ref="A36:D36"/>
    <mergeCell ref="E36:F36"/>
    <mergeCell ref="G36:H36"/>
    <mergeCell ref="I36:J36"/>
    <mergeCell ref="A35:D35"/>
    <mergeCell ref="E35:F35"/>
    <mergeCell ref="G35:H35"/>
    <mergeCell ref="A37:D37"/>
    <mergeCell ref="E37:F37"/>
    <mergeCell ref="G37:H37"/>
    <mergeCell ref="I33:J33"/>
    <mergeCell ref="A34:D34"/>
    <mergeCell ref="E34:F34"/>
    <mergeCell ref="G34:H34"/>
    <mergeCell ref="I34:J34"/>
    <mergeCell ref="I31:J31"/>
    <mergeCell ref="A32:D32"/>
    <mergeCell ref="E32:F32"/>
    <mergeCell ref="G32:H32"/>
    <mergeCell ref="I32:J32"/>
    <mergeCell ref="A31:D31"/>
    <mergeCell ref="E31:F31"/>
    <mergeCell ref="G31:H31"/>
    <mergeCell ref="A33:D33"/>
    <mergeCell ref="E33:F33"/>
    <mergeCell ref="G33:H33"/>
    <mergeCell ref="I29:J29"/>
    <mergeCell ref="A30:D30"/>
    <mergeCell ref="E30:F30"/>
    <mergeCell ref="G30:H30"/>
    <mergeCell ref="I30:J30"/>
    <mergeCell ref="I27:J27"/>
    <mergeCell ref="A28:D28"/>
    <mergeCell ref="E28:F28"/>
    <mergeCell ref="G28:H28"/>
    <mergeCell ref="I28:J28"/>
    <mergeCell ref="A27:D27"/>
    <mergeCell ref="E27:F27"/>
    <mergeCell ref="G27:H27"/>
    <mergeCell ref="A29:D29"/>
    <mergeCell ref="E29:F29"/>
    <mergeCell ref="G29:H29"/>
    <mergeCell ref="I25:J25"/>
    <mergeCell ref="A26:D26"/>
    <mergeCell ref="E26:F26"/>
    <mergeCell ref="G26:H26"/>
    <mergeCell ref="I26:J26"/>
    <mergeCell ref="I23:J23"/>
    <mergeCell ref="A24:D24"/>
    <mergeCell ref="E24:F24"/>
    <mergeCell ref="G24:H24"/>
    <mergeCell ref="I24:J24"/>
    <mergeCell ref="A23:D23"/>
    <mergeCell ref="E23:F23"/>
    <mergeCell ref="G23:H23"/>
    <mergeCell ref="A25:D25"/>
    <mergeCell ref="E25:F25"/>
    <mergeCell ref="G25:H25"/>
    <mergeCell ref="A22:D22"/>
    <mergeCell ref="E22:F22"/>
    <mergeCell ref="G22:H22"/>
    <mergeCell ref="I22:J22"/>
    <mergeCell ref="E20:F20"/>
    <mergeCell ref="E21:F21"/>
    <mergeCell ref="G20:H20"/>
    <mergeCell ref="G21:H21"/>
    <mergeCell ref="I21:J21"/>
    <mergeCell ref="I20:J20"/>
    <mergeCell ref="A21:D21"/>
    <mergeCell ref="A15:L15"/>
    <mergeCell ref="A16:L16"/>
    <mergeCell ref="A18:B18"/>
    <mergeCell ref="C18:L18"/>
    <mergeCell ref="A3:B3"/>
    <mergeCell ref="C3:D3"/>
    <mergeCell ref="F3:G3"/>
    <mergeCell ref="A5:B5"/>
    <mergeCell ref="H3:L3"/>
    <mergeCell ref="J5:L5"/>
    <mergeCell ref="C5:F5"/>
    <mergeCell ref="G5:I5"/>
    <mergeCell ref="A13:B13"/>
    <mergeCell ref="C13:F13"/>
    <mergeCell ref="A7:B7"/>
    <mergeCell ref="C7:I7"/>
    <mergeCell ref="A9:B9"/>
    <mergeCell ref="A11:B11"/>
    <mergeCell ref="C11:E11"/>
  </mergeCells>
  <conditionalFormatting sqref="A22:D22">
    <cfRule type="expression" dxfId="5" priority="30">
      <formula>#REF!="Click Here to Select Item &gt;&gt;&gt;&gt;&gt;&gt;&gt;&gt;&gt;&gt;&gt;&gt;"</formula>
    </cfRule>
  </conditionalFormatting>
  <conditionalFormatting sqref="A23:D43">
    <cfRule type="expression" dxfId="4" priority="4">
      <formula>$A22="Click Here to Select Item &gt;&gt;&gt;&gt;&gt;&gt;&gt;&gt;&gt;&gt;&gt;&gt;"</formula>
    </cfRule>
  </conditionalFormatting>
  <conditionalFormatting sqref="A44:D44">
    <cfRule type="expression" dxfId="3" priority="29">
      <formula>#REF!="Click Here to Select Item &gt;&gt;&gt;&gt;&gt;&gt;&gt;&gt;&gt;&gt;&gt;&gt;"</formula>
    </cfRule>
  </conditionalFormatting>
  <conditionalFormatting sqref="E21:E44">
    <cfRule type="expression" dxfId="2" priority="1">
      <formula>AND($E21="",$A21&lt;&gt;"Click Here to Select Item &gt;&gt;&gt;&gt;&gt;&gt;&gt;&gt;&gt;&gt;&gt;&gt;")</formula>
    </cfRule>
  </conditionalFormatting>
  <conditionalFormatting sqref="G21:G44">
    <cfRule type="expression" dxfId="1" priority="27">
      <formula>AND($G21="",$E21&lt;&gt;"",$A21&lt;&gt;"Click in Cell to Select Item")</formula>
    </cfRule>
  </conditionalFormatting>
  <conditionalFormatting sqref="I21:I44">
    <cfRule type="expression" dxfId="0" priority="5">
      <formula>AND($I21="",$G21&lt;&gt;"",$A21&lt;&gt;"Click in Cell to Select Item")</formula>
    </cfRule>
  </conditionalFormatting>
  <dataValidations count="1">
    <dataValidation type="time" allowBlank="1" showInputMessage="1" showErrorMessage="1" error="Please input a valid time (Military Time) between 7 AM (7:00) &amp; 5 PM (17:00)" prompt="Please input a valid time (Military Time) between 7 AM (7:00) &amp; 5 PM (17:00)" sqref="G21:H44" xr:uid="{00000000-0002-0000-0000-000000000000}">
      <formula1>0.291666666666667</formula1>
      <formula2>0.708333333333333</formula2>
    </dataValidation>
  </dataValidations>
  <pageMargins left="0.70866141732283472" right="0.70866141732283472" top="0.43307086614173229" bottom="0.7480314960629921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190500</xdr:colOff>
                    <xdr:row>7</xdr:row>
                    <xdr:rowOff>179614</xdr:rowOff>
                  </from>
                  <to>
                    <xdr:col>3</xdr:col>
                    <xdr:colOff>332014</xdr:colOff>
                    <xdr:row>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255814</xdr:colOff>
                    <xdr:row>7</xdr:row>
                    <xdr:rowOff>179614</xdr:rowOff>
                  </from>
                  <to>
                    <xdr:col>4</xdr:col>
                    <xdr:colOff>402771</xdr:colOff>
                    <xdr:row>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179614</xdr:rowOff>
                  </from>
                  <to>
                    <xdr:col>7</xdr:col>
                    <xdr:colOff>266700</xdr:colOff>
                    <xdr:row>9</xdr:row>
                    <xdr:rowOff>21771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MENU!$A$1:$A$37</xm:f>
          </x14:formula1>
          <xm:sqref>D45:H45</xm:sqref>
        </x14:dataValidation>
        <x14:dataValidation type="list" showInputMessage="1" showErrorMessage="1" xr:uid="{60E609D4-6640-4F8E-9A51-8F98C415791B}">
          <x14:formula1>
            <xm:f>MENU!$A$1:$A$48</xm:f>
          </x14:formula1>
          <xm:sqref>A21:D21</xm:sqref>
        </x14:dataValidation>
        <x14:dataValidation type="list" showInputMessage="1" showErrorMessage="1" xr:uid="{D9D1AF0D-6EA7-46F9-8C16-7B053B4F37F4}">
          <x14:formula1>
            <xm:f>MENU!$A$1:$A$99</xm:f>
          </x14:formula1>
          <xm:sqref>A22:D44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3"/>
  <sheetViews>
    <sheetView workbookViewId="0">
      <selection activeCell="A6" sqref="A6"/>
    </sheetView>
  </sheetViews>
  <sheetFormatPr defaultRowHeight="14.6" x14ac:dyDescent="0.4"/>
  <cols>
    <col min="1" max="1" width="76" bestFit="1" customWidth="1"/>
    <col min="2" max="2" width="9.15234375" style="18"/>
  </cols>
  <sheetData>
    <row r="1" spans="1:3" x14ac:dyDescent="0.4">
      <c r="A1" t="s">
        <v>20</v>
      </c>
      <c r="B1" s="18" t="s">
        <v>12</v>
      </c>
    </row>
    <row r="2" spans="1:3" x14ac:dyDescent="0.4">
      <c r="A2" t="s">
        <v>32</v>
      </c>
      <c r="B2" s="19">
        <v>45</v>
      </c>
    </row>
    <row r="3" spans="1:3" x14ac:dyDescent="0.4">
      <c r="A3" t="s">
        <v>33</v>
      </c>
      <c r="B3" s="19">
        <v>110</v>
      </c>
    </row>
    <row r="4" spans="1:3" x14ac:dyDescent="0.4">
      <c r="A4" t="s">
        <v>25</v>
      </c>
      <c r="B4" s="19">
        <v>45</v>
      </c>
    </row>
    <row r="5" spans="1:3" x14ac:dyDescent="0.4">
      <c r="A5" t="s">
        <v>26</v>
      </c>
      <c r="B5" s="19">
        <v>110</v>
      </c>
    </row>
    <row r="6" spans="1:3" x14ac:dyDescent="0.4">
      <c r="A6" t="s">
        <v>29</v>
      </c>
      <c r="B6" s="21">
        <v>4.5</v>
      </c>
    </row>
    <row r="7" spans="1:3" x14ac:dyDescent="0.4">
      <c r="A7" t="s">
        <v>27</v>
      </c>
      <c r="B7" s="19">
        <v>4.5</v>
      </c>
    </row>
    <row r="8" spans="1:3" x14ac:dyDescent="0.4">
      <c r="A8" t="s">
        <v>28</v>
      </c>
      <c r="B8" s="21">
        <v>4.5</v>
      </c>
    </row>
    <row r="9" spans="1:3" x14ac:dyDescent="0.4">
      <c r="A9" s="15" t="s">
        <v>22</v>
      </c>
      <c r="B9" s="19">
        <v>5</v>
      </c>
    </row>
    <row r="10" spans="1:3" x14ac:dyDescent="0.4">
      <c r="A10" t="s">
        <v>23</v>
      </c>
      <c r="B10" s="19">
        <v>5</v>
      </c>
      <c r="C10" s="17"/>
    </row>
    <row r="11" spans="1:3" x14ac:dyDescent="0.4">
      <c r="A11" t="s">
        <v>24</v>
      </c>
      <c r="B11" s="19">
        <v>5</v>
      </c>
      <c r="C11" s="17"/>
    </row>
    <row r="12" spans="1:3" x14ac:dyDescent="0.4">
      <c r="A12" t="s">
        <v>34</v>
      </c>
      <c r="B12" s="21">
        <v>8</v>
      </c>
    </row>
    <row r="13" spans="1:3" x14ac:dyDescent="0.4">
      <c r="A13" t="s">
        <v>35</v>
      </c>
      <c r="B13" s="21">
        <v>8</v>
      </c>
      <c r="C13" s="17"/>
    </row>
    <row r="14" spans="1:3" x14ac:dyDescent="0.4">
      <c r="A14" t="s">
        <v>30</v>
      </c>
      <c r="B14" s="21">
        <v>31</v>
      </c>
      <c r="C14" s="17"/>
    </row>
    <row r="15" spans="1:3" x14ac:dyDescent="0.4">
      <c r="A15" t="s">
        <v>55</v>
      </c>
      <c r="B15" s="18">
        <v>120</v>
      </c>
    </row>
    <row r="16" spans="1:3" x14ac:dyDescent="0.4">
      <c r="A16" t="s">
        <v>56</v>
      </c>
      <c r="B16" s="18">
        <v>120</v>
      </c>
    </row>
    <row r="17" spans="1:3" x14ac:dyDescent="0.4">
      <c r="A17" t="s">
        <v>63</v>
      </c>
      <c r="B17" s="18">
        <v>12</v>
      </c>
    </row>
    <row r="18" spans="1:3" x14ac:dyDescent="0.4">
      <c r="A18" t="s">
        <v>64</v>
      </c>
      <c r="B18" s="18">
        <v>5</v>
      </c>
    </row>
    <row r="19" spans="1:3" x14ac:dyDescent="0.4">
      <c r="A19" s="20" t="s">
        <v>65</v>
      </c>
      <c r="B19" s="21">
        <v>48</v>
      </c>
    </row>
    <row r="20" spans="1:3" x14ac:dyDescent="0.4">
      <c r="A20" s="20" t="s">
        <v>66</v>
      </c>
      <c r="B20" s="21">
        <v>48</v>
      </c>
    </row>
    <row r="21" spans="1:3" x14ac:dyDescent="0.4">
      <c r="A21" s="20" t="s">
        <v>67</v>
      </c>
      <c r="B21" s="21">
        <v>48</v>
      </c>
    </row>
    <row r="22" spans="1:3" x14ac:dyDescent="0.4">
      <c r="A22" s="20" t="s">
        <v>68</v>
      </c>
      <c r="B22" s="18">
        <v>49</v>
      </c>
      <c r="C22" s="17"/>
    </row>
    <row r="23" spans="1:3" x14ac:dyDescent="0.4">
      <c r="A23" s="20" t="s">
        <v>69</v>
      </c>
      <c r="B23" s="18">
        <v>58</v>
      </c>
      <c r="C23" s="17"/>
    </row>
    <row r="24" spans="1:3" x14ac:dyDescent="0.4">
      <c r="A24" s="20" t="s">
        <v>70</v>
      </c>
      <c r="B24" s="18">
        <v>58</v>
      </c>
      <c r="C24" s="17"/>
    </row>
    <row r="25" spans="1:3" x14ac:dyDescent="0.4">
      <c r="A25" s="20" t="s">
        <v>71</v>
      </c>
      <c r="B25" s="18">
        <v>58</v>
      </c>
    </row>
    <row r="26" spans="1:3" x14ac:dyDescent="0.4">
      <c r="A26" s="20" t="s">
        <v>72</v>
      </c>
      <c r="B26" s="18">
        <v>58</v>
      </c>
    </row>
    <row r="27" spans="1:3" x14ac:dyDescent="0.4">
      <c r="A27" s="20" t="s">
        <v>73</v>
      </c>
      <c r="B27" s="18">
        <v>58</v>
      </c>
    </row>
    <row r="28" spans="1:3" x14ac:dyDescent="0.4">
      <c r="A28" s="20" t="s">
        <v>74</v>
      </c>
      <c r="B28" s="18">
        <v>58</v>
      </c>
    </row>
    <row r="29" spans="1:3" x14ac:dyDescent="0.4">
      <c r="A29" s="20" t="s">
        <v>75</v>
      </c>
      <c r="B29" s="18">
        <v>58</v>
      </c>
    </row>
    <row r="30" spans="1:3" x14ac:dyDescent="0.4">
      <c r="A30" s="20" t="s">
        <v>76</v>
      </c>
      <c r="B30" s="18">
        <v>58</v>
      </c>
    </row>
    <row r="31" spans="1:3" x14ac:dyDescent="0.4">
      <c r="A31" s="20" t="s">
        <v>77</v>
      </c>
      <c r="B31" s="18">
        <v>58</v>
      </c>
    </row>
    <row r="32" spans="1:3" x14ac:dyDescent="0.4">
      <c r="A32" s="20" t="s">
        <v>78</v>
      </c>
      <c r="B32" s="18">
        <v>58</v>
      </c>
    </row>
    <row r="33" spans="1:2" x14ac:dyDescent="0.4">
      <c r="A33" s="20" t="s">
        <v>79</v>
      </c>
      <c r="B33" s="18">
        <v>58</v>
      </c>
    </row>
    <row r="34" spans="1:2" x14ac:dyDescent="0.4">
      <c r="A34" s="20" t="s">
        <v>80</v>
      </c>
      <c r="B34" s="18">
        <v>78</v>
      </c>
    </row>
    <row r="35" spans="1:2" x14ac:dyDescent="0.4">
      <c r="A35" s="20" t="s">
        <v>81</v>
      </c>
      <c r="B35" s="21">
        <v>78</v>
      </c>
    </row>
    <row r="36" spans="1:2" x14ac:dyDescent="0.4">
      <c r="A36" t="s">
        <v>82</v>
      </c>
      <c r="B36" s="21">
        <v>96</v>
      </c>
    </row>
    <row r="37" spans="1:2" x14ac:dyDescent="0.4">
      <c r="A37" s="20" t="s">
        <v>83</v>
      </c>
      <c r="B37" s="18">
        <v>132</v>
      </c>
    </row>
    <row r="38" spans="1:2" x14ac:dyDescent="0.4">
      <c r="A38" s="20" t="s">
        <v>84</v>
      </c>
      <c r="B38" s="18">
        <v>15</v>
      </c>
    </row>
    <row r="39" spans="1:2" x14ac:dyDescent="0.4">
      <c r="A39" s="20" t="s">
        <v>85</v>
      </c>
      <c r="B39" s="18">
        <v>15</v>
      </c>
    </row>
    <row r="40" spans="1:2" x14ac:dyDescent="0.4">
      <c r="A40" s="20" t="s">
        <v>86</v>
      </c>
      <c r="B40" s="18">
        <v>18</v>
      </c>
    </row>
    <row r="41" spans="1:2" x14ac:dyDescent="0.4">
      <c r="A41" s="20" t="s">
        <v>87</v>
      </c>
      <c r="B41" s="18">
        <v>11</v>
      </c>
    </row>
    <row r="42" spans="1:2" x14ac:dyDescent="0.4">
      <c r="A42" s="20" t="s">
        <v>88</v>
      </c>
      <c r="B42" s="18">
        <v>13</v>
      </c>
    </row>
    <row r="43" spans="1:2" x14ac:dyDescent="0.4">
      <c r="A43" s="20" t="s">
        <v>89</v>
      </c>
      <c r="B43" s="18">
        <v>15</v>
      </c>
    </row>
    <row r="44" spans="1:2" x14ac:dyDescent="0.4">
      <c r="A44" s="20" t="s">
        <v>90</v>
      </c>
      <c r="B44" s="18">
        <v>16</v>
      </c>
    </row>
    <row r="45" spans="1:2" x14ac:dyDescent="0.4">
      <c r="A45" s="20" t="s">
        <v>91</v>
      </c>
      <c r="B45" s="18">
        <v>265</v>
      </c>
    </row>
    <row r="46" spans="1:2" x14ac:dyDescent="0.4">
      <c r="A46" s="20" t="s">
        <v>92</v>
      </c>
      <c r="B46" s="18">
        <v>67</v>
      </c>
    </row>
    <row r="47" spans="1:2" x14ac:dyDescent="0.4">
      <c r="A47" s="20" t="s">
        <v>36</v>
      </c>
      <c r="B47" s="18">
        <v>5</v>
      </c>
    </row>
    <row r="48" spans="1:2" x14ac:dyDescent="0.4">
      <c r="A48" s="20" t="s">
        <v>37</v>
      </c>
      <c r="B48" s="18">
        <v>5</v>
      </c>
    </row>
    <row r="49" spans="1:2" x14ac:dyDescent="0.4">
      <c r="A49" s="20" t="s">
        <v>38</v>
      </c>
      <c r="B49" s="18">
        <v>5</v>
      </c>
    </row>
    <row r="50" spans="1:2" x14ac:dyDescent="0.4">
      <c r="A50" s="20" t="s">
        <v>39</v>
      </c>
      <c r="B50" s="18">
        <v>5</v>
      </c>
    </row>
    <row r="51" spans="1:2" x14ac:dyDescent="0.4">
      <c r="A51" s="20" t="s">
        <v>93</v>
      </c>
      <c r="B51" s="18">
        <v>9</v>
      </c>
    </row>
    <row r="52" spans="1:2" x14ac:dyDescent="0.4">
      <c r="A52" s="20" t="s">
        <v>40</v>
      </c>
      <c r="B52" s="18">
        <v>10</v>
      </c>
    </row>
    <row r="53" spans="1:2" x14ac:dyDescent="0.4">
      <c r="A53" s="20" t="s">
        <v>41</v>
      </c>
      <c r="B53" s="18">
        <v>10</v>
      </c>
    </row>
    <row r="54" spans="1:2" x14ac:dyDescent="0.4">
      <c r="A54" s="20" t="s">
        <v>42</v>
      </c>
      <c r="B54" s="18">
        <v>10</v>
      </c>
    </row>
    <row r="55" spans="1:2" x14ac:dyDescent="0.4">
      <c r="A55" s="20" t="s">
        <v>43</v>
      </c>
      <c r="B55" s="18">
        <v>11</v>
      </c>
    </row>
    <row r="56" spans="1:2" x14ac:dyDescent="0.4">
      <c r="A56" s="20" t="s">
        <v>44</v>
      </c>
      <c r="B56" s="18">
        <v>12</v>
      </c>
    </row>
    <row r="57" spans="1:2" x14ac:dyDescent="0.4">
      <c r="A57" s="20" t="s">
        <v>45</v>
      </c>
      <c r="B57" s="18">
        <v>16</v>
      </c>
    </row>
    <row r="58" spans="1:2" x14ac:dyDescent="0.4">
      <c r="A58" s="20" t="s">
        <v>46</v>
      </c>
      <c r="B58" s="18">
        <v>16</v>
      </c>
    </row>
    <row r="59" spans="1:2" x14ac:dyDescent="0.4">
      <c r="A59" s="20" t="s">
        <v>47</v>
      </c>
      <c r="B59" s="18">
        <v>16</v>
      </c>
    </row>
    <row r="60" spans="1:2" x14ac:dyDescent="0.4">
      <c r="A60" s="20" t="s">
        <v>48</v>
      </c>
      <c r="B60" s="18">
        <v>16</v>
      </c>
    </row>
    <row r="61" spans="1:2" x14ac:dyDescent="0.4">
      <c r="A61" s="20" t="s">
        <v>50</v>
      </c>
      <c r="B61" s="18">
        <v>16</v>
      </c>
    </row>
    <row r="62" spans="1:2" x14ac:dyDescent="0.4">
      <c r="A62" s="20" t="s">
        <v>51</v>
      </c>
      <c r="B62" s="18">
        <v>16</v>
      </c>
    </row>
    <row r="63" spans="1:2" x14ac:dyDescent="0.4">
      <c r="A63" s="20" t="s">
        <v>52</v>
      </c>
      <c r="B63" s="18">
        <v>16</v>
      </c>
    </row>
    <row r="64" spans="1:2" x14ac:dyDescent="0.4">
      <c r="A64" s="20" t="s">
        <v>53</v>
      </c>
      <c r="B64" s="18">
        <v>16</v>
      </c>
    </row>
    <row r="65" spans="1:2" x14ac:dyDescent="0.4">
      <c r="A65" s="20" t="s">
        <v>54</v>
      </c>
      <c r="B65" s="18">
        <v>16</v>
      </c>
    </row>
    <row r="66" spans="1:2" x14ac:dyDescent="0.4">
      <c r="A66" s="20" t="s">
        <v>49</v>
      </c>
      <c r="B66" s="18">
        <v>16</v>
      </c>
    </row>
    <row r="67" spans="1:2" x14ac:dyDescent="0.4">
      <c r="A67" s="20" t="s">
        <v>94</v>
      </c>
      <c r="B67" s="18">
        <v>13</v>
      </c>
    </row>
    <row r="68" spans="1:2" x14ac:dyDescent="0.4">
      <c r="A68" s="20" t="s">
        <v>95</v>
      </c>
      <c r="B68" s="18">
        <v>13</v>
      </c>
    </row>
    <row r="69" spans="1:2" x14ac:dyDescent="0.4">
      <c r="A69" s="20" t="s">
        <v>96</v>
      </c>
      <c r="B69" s="18">
        <v>13</v>
      </c>
    </row>
    <row r="70" spans="1:2" x14ac:dyDescent="0.4">
      <c r="A70" s="20" t="s">
        <v>97</v>
      </c>
      <c r="B70" s="18">
        <v>13</v>
      </c>
    </row>
    <row r="73" spans="1:2" x14ac:dyDescent="0.4">
      <c r="A73" s="20"/>
    </row>
  </sheetData>
  <sortState xmlns:xlrd2="http://schemas.microsoft.com/office/spreadsheetml/2017/richdata2" ref="A2:C24">
    <sortCondition ref="A2:A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MENU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Dearlove</dc:creator>
  <cp:lastModifiedBy>Stevie McKeeman</cp:lastModifiedBy>
  <cp:lastPrinted>2025-03-28T15:48:30Z</cp:lastPrinted>
  <dcterms:created xsi:type="dcterms:W3CDTF">2021-10-03T14:41:29Z</dcterms:created>
  <dcterms:modified xsi:type="dcterms:W3CDTF">2026-01-08T22:01:49Z</dcterms:modified>
</cp:coreProperties>
</file>